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Summen Angebot" sheetId="1" r:id="rId1"/>
    <sheet name="C 2.1.2" sheetId="2" r:id="rId2"/>
  </sheets>
  <definedNames/>
  <calcPr fullCalcOnLoad="1"/>
</workbook>
</file>

<file path=xl/comments1.xml><?xml version="1.0" encoding="utf-8"?>
<comments xmlns="http://schemas.openxmlformats.org/spreadsheetml/2006/main">
  <authors>
    <author>Tom M?ller</author>
  </authors>
  <commentList>
    <comment ref="G4" authorId="0">
      <text>
        <r>
          <rPr>
            <b/>
            <sz val="8"/>
            <rFont val="Tahoma"/>
            <family val="0"/>
          </rPr>
          <t>Tom Müller:</t>
        </r>
        <r>
          <rPr>
            <sz val="8"/>
            <rFont val="Tahoma"/>
            <family val="0"/>
          </rPr>
          <t xml:space="preserve">
Summe Amphibien</t>
        </r>
      </text>
    </comment>
  </commentList>
</comments>
</file>

<file path=xl/sharedStrings.xml><?xml version="1.0" encoding="utf-8"?>
<sst xmlns="http://schemas.openxmlformats.org/spreadsheetml/2006/main" count="37" uniqueCount="25">
  <si>
    <t>Vögel</t>
  </si>
  <si>
    <t>ha</t>
  </si>
  <si>
    <t>Gruppe</t>
  </si>
  <si>
    <t>%</t>
  </si>
  <si>
    <t>Amphibien</t>
  </si>
  <si>
    <t>Reptilien</t>
  </si>
  <si>
    <t>Libellen</t>
  </si>
  <si>
    <t>Heuschrecken</t>
  </si>
  <si>
    <t>Laufkäfer</t>
  </si>
  <si>
    <t>Fledermäuse</t>
  </si>
  <si>
    <t>Säuger</t>
  </si>
  <si>
    <t>Fische, Krebse</t>
  </si>
  <si>
    <t>Fließgewässerorganismen</t>
  </si>
  <si>
    <t>Erfassung</t>
  </si>
  <si>
    <t>Auswertung</t>
  </si>
  <si>
    <t>NK 4,5 %</t>
  </si>
  <si>
    <t>Nettogesamt</t>
  </si>
  <si>
    <t>Amphibien Standard</t>
  </si>
  <si>
    <t>Amphibienwanderung</t>
  </si>
  <si>
    <t>Summe</t>
  </si>
  <si>
    <t>Gesamt (E + A)</t>
  </si>
  <si>
    <t>x</t>
  </si>
  <si>
    <t>ha * %</t>
  </si>
  <si>
    <t>Mwst.</t>
  </si>
  <si>
    <t>Brutto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</si>
</sst>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 horizontal="right" vertical="top" wrapText="1"/>
    </xf>
    <xf numFmtId="2" fontId="0" fillId="0" borderId="0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21" sqref="A21"/>
    </sheetView>
  </sheetViews>
  <sheetFormatPr defaultColWidth="11.421875" defaultRowHeight="12.75"/>
  <cols>
    <col min="1" max="1" width="23.00390625" style="0" bestFit="1" customWidth="1"/>
    <col min="2" max="2" width="9.7109375" style="7" bestFit="1" customWidth="1"/>
    <col min="3" max="3" width="11.7109375" style="7" bestFit="1" customWidth="1"/>
    <col min="4" max="4" width="14.28125" style="0" bestFit="1" customWidth="1"/>
    <col min="5" max="5" width="8.7109375" style="0" bestFit="1" customWidth="1"/>
    <col min="6" max="6" width="12.28125" style="0" bestFit="1" customWidth="1"/>
  </cols>
  <sheetData>
    <row r="1" spans="1:6" ht="12.75">
      <c r="A1" s="3" t="s">
        <v>2</v>
      </c>
      <c r="B1" s="5" t="s">
        <v>13</v>
      </c>
      <c r="C1" s="5" t="s">
        <v>14</v>
      </c>
      <c r="D1" s="3" t="s">
        <v>20</v>
      </c>
      <c r="E1" s="3" t="s">
        <v>15</v>
      </c>
      <c r="F1" s="3" t="s">
        <v>16</v>
      </c>
    </row>
    <row r="2" spans="1:6" ht="12.75">
      <c r="A2" t="s">
        <v>0</v>
      </c>
      <c r="B2" s="9">
        <v>1125</v>
      </c>
      <c r="C2" s="9">
        <v>900</v>
      </c>
      <c r="D2" s="1">
        <f>SUM(B2:C2)</f>
        <v>2025</v>
      </c>
      <c r="E2" s="1">
        <f>SUM(D2*0.045)</f>
        <v>91.125</v>
      </c>
      <c r="F2" s="1">
        <f>SUM(D2:E2)</f>
        <v>2116.125</v>
      </c>
    </row>
    <row r="3" spans="1:6" ht="12.75">
      <c r="A3" s="4" t="s">
        <v>17</v>
      </c>
      <c r="B3" s="9">
        <v>450</v>
      </c>
      <c r="C3" s="9">
        <v>270</v>
      </c>
      <c r="D3" s="1">
        <f aca="true" t="shared" si="0" ref="D3:D12">SUM(B3:C3)</f>
        <v>720</v>
      </c>
      <c r="E3" s="1">
        <f aca="true" t="shared" si="1" ref="E3:E12">SUM(D3*0.045)</f>
        <v>32.4</v>
      </c>
      <c r="F3" s="1">
        <f aca="true" t="shared" si="2" ref="F3:F12">SUM(D3:E3)</f>
        <v>752.4</v>
      </c>
    </row>
    <row r="4" spans="1:7" ht="12.75">
      <c r="A4" s="4" t="s">
        <v>18</v>
      </c>
      <c r="B4" s="9">
        <v>3375</v>
      </c>
      <c r="C4" s="9">
        <v>540</v>
      </c>
      <c r="D4" s="1">
        <f t="shared" si="0"/>
        <v>3915</v>
      </c>
      <c r="E4" s="1">
        <f t="shared" si="1"/>
        <v>176.17499999999998</v>
      </c>
      <c r="F4" s="1">
        <f t="shared" si="2"/>
        <v>4091.175</v>
      </c>
      <c r="G4" s="1">
        <f>SUM(F3:F4)</f>
        <v>4843.575</v>
      </c>
    </row>
    <row r="5" spans="1:6" ht="12.75">
      <c r="A5" s="4" t="s">
        <v>5</v>
      </c>
      <c r="B5" s="9">
        <v>315</v>
      </c>
      <c r="C5" s="9">
        <v>180</v>
      </c>
      <c r="D5" s="1">
        <f t="shared" si="0"/>
        <v>495</v>
      </c>
      <c r="E5" s="1">
        <f t="shared" si="1"/>
        <v>22.275</v>
      </c>
      <c r="F5" s="1">
        <f t="shared" si="2"/>
        <v>517.275</v>
      </c>
    </row>
    <row r="6" spans="1:6" ht="12.75">
      <c r="A6" s="4" t="s">
        <v>6</v>
      </c>
      <c r="B6" s="9">
        <v>1282.5</v>
      </c>
      <c r="C6" s="9">
        <v>720</v>
      </c>
      <c r="D6" s="1">
        <f t="shared" si="0"/>
        <v>2002.5</v>
      </c>
      <c r="E6" s="1">
        <f t="shared" si="1"/>
        <v>90.1125</v>
      </c>
      <c r="F6" s="1">
        <f t="shared" si="2"/>
        <v>2092.6125</v>
      </c>
    </row>
    <row r="7" spans="1:6" ht="12.75">
      <c r="A7" s="4" t="s">
        <v>7</v>
      </c>
      <c r="B7" s="9">
        <v>270</v>
      </c>
      <c r="C7" s="9">
        <v>135</v>
      </c>
      <c r="D7" s="1">
        <f t="shared" si="0"/>
        <v>405</v>
      </c>
      <c r="E7" s="1">
        <f t="shared" si="1"/>
        <v>18.224999999999998</v>
      </c>
      <c r="F7" s="1">
        <f t="shared" si="2"/>
        <v>423.225</v>
      </c>
    </row>
    <row r="8" spans="1:6" ht="12.75">
      <c r="A8" s="4" t="s">
        <v>8</v>
      </c>
      <c r="B8" s="9">
        <v>9270</v>
      </c>
      <c r="C8" s="9">
        <v>1890</v>
      </c>
      <c r="D8" s="1">
        <f t="shared" si="0"/>
        <v>11160</v>
      </c>
      <c r="E8" s="1">
        <f t="shared" si="1"/>
        <v>502.2</v>
      </c>
      <c r="F8" s="1">
        <f t="shared" si="2"/>
        <v>11662.2</v>
      </c>
    </row>
    <row r="9" spans="1:6" ht="12.75">
      <c r="A9" s="4" t="s">
        <v>9</v>
      </c>
      <c r="B9" s="10">
        <v>3375</v>
      </c>
      <c r="C9" s="10">
        <v>900</v>
      </c>
      <c r="D9" s="1">
        <f t="shared" si="0"/>
        <v>4275</v>
      </c>
      <c r="E9" s="1">
        <f t="shared" si="1"/>
        <v>192.375</v>
      </c>
      <c r="F9" s="1">
        <f t="shared" si="2"/>
        <v>4467.375</v>
      </c>
    </row>
    <row r="10" spans="1:6" ht="12.75">
      <c r="A10" s="4" t="s">
        <v>10</v>
      </c>
      <c r="B10" s="9">
        <v>1800</v>
      </c>
      <c r="C10" s="9">
        <v>1125</v>
      </c>
      <c r="D10" s="1">
        <f t="shared" si="0"/>
        <v>2925</v>
      </c>
      <c r="E10" s="1">
        <f t="shared" si="1"/>
        <v>131.625</v>
      </c>
      <c r="F10" s="1">
        <f t="shared" si="2"/>
        <v>3056.625</v>
      </c>
    </row>
    <row r="11" spans="1:6" ht="12.75">
      <c r="A11" s="4" t="s">
        <v>11</v>
      </c>
      <c r="B11" s="10">
        <v>9900</v>
      </c>
      <c r="C11" s="10">
        <v>1800</v>
      </c>
      <c r="D11" s="1">
        <f t="shared" si="0"/>
        <v>11700</v>
      </c>
      <c r="E11" s="1">
        <f t="shared" si="1"/>
        <v>526.5</v>
      </c>
      <c r="F11" s="1">
        <f t="shared" si="2"/>
        <v>12226.5</v>
      </c>
    </row>
    <row r="12" spans="1:6" ht="12.75">
      <c r="A12" s="4" t="s">
        <v>12</v>
      </c>
      <c r="B12" s="10">
        <v>5250</v>
      </c>
      <c r="C12" s="10">
        <v>1890</v>
      </c>
      <c r="D12" s="1">
        <f t="shared" si="0"/>
        <v>7140</v>
      </c>
      <c r="E12" s="1">
        <f t="shared" si="1"/>
        <v>321.3</v>
      </c>
      <c r="F12" s="1">
        <f t="shared" si="2"/>
        <v>7461.3</v>
      </c>
    </row>
    <row r="13" spans="1:8" s="3" customFormat="1" ht="12.75">
      <c r="A13" s="3" t="s">
        <v>19</v>
      </c>
      <c r="B13" s="6">
        <f>SUM(B2:B12)</f>
        <v>36412.5</v>
      </c>
      <c r="C13" s="6">
        <f>SUM(C2:C12)</f>
        <v>10350</v>
      </c>
      <c r="D13" s="2">
        <f>SUM(D2:D12)</f>
        <v>46762.5</v>
      </c>
      <c r="E13" s="2">
        <f>SUM(E2:E12)</f>
        <v>2104.3125</v>
      </c>
      <c r="F13" s="2">
        <f>SUM(F2:F12)</f>
        <v>48866.81250000001</v>
      </c>
      <c r="G13" s="2"/>
      <c r="H13" s="2"/>
    </row>
    <row r="14" spans="1:6" ht="12.75">
      <c r="A14" s="4" t="s">
        <v>23</v>
      </c>
      <c r="C14" s="8"/>
      <c r="E14" s="1"/>
      <c r="F14" s="1">
        <f>SUM(F13*0.16)</f>
        <v>7818.690000000001</v>
      </c>
    </row>
    <row r="15" spans="1:6" ht="12.75">
      <c r="A15" s="3" t="s">
        <v>24</v>
      </c>
      <c r="F15" s="2">
        <f>SUM(F13:F14)</f>
        <v>56685.50250000001</v>
      </c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2" sqref="A12"/>
    </sheetView>
  </sheetViews>
  <sheetFormatPr defaultColWidth="11.421875" defaultRowHeight="12.75"/>
  <cols>
    <col min="1" max="1" width="23.00390625" style="0" bestFit="1" customWidth="1"/>
  </cols>
  <sheetData>
    <row r="1" spans="1:6" ht="12.75">
      <c r="A1" s="3" t="s">
        <v>2</v>
      </c>
      <c r="B1" s="3" t="s">
        <v>3</v>
      </c>
      <c r="C1" s="3" t="s">
        <v>1</v>
      </c>
      <c r="D1" s="3" t="s">
        <v>21</v>
      </c>
      <c r="E1" s="3" t="s">
        <v>22</v>
      </c>
      <c r="F1" s="3" t="s">
        <v>19</v>
      </c>
    </row>
    <row r="2" spans="1:6" ht="12.75">
      <c r="A2" t="s">
        <v>0</v>
      </c>
      <c r="B2">
        <v>3</v>
      </c>
      <c r="C2">
        <v>1405</v>
      </c>
      <c r="D2" s="1">
        <f>'Summen Angebot'!F2/1405</f>
        <v>1.5061387900355871</v>
      </c>
      <c r="E2">
        <f>C2*B2/100</f>
        <v>42.15</v>
      </c>
      <c r="F2" s="11">
        <f>SUM(E2*D2)</f>
        <v>63.48374999999999</v>
      </c>
    </row>
    <row r="3" spans="1:6" ht="12.75">
      <c r="A3" s="4" t="s">
        <v>4</v>
      </c>
      <c r="B3">
        <v>10</v>
      </c>
      <c r="C3">
        <v>1405</v>
      </c>
      <c r="D3" s="1">
        <f>'Summen Angebot'!G4/1405</f>
        <v>3.4473843416370107</v>
      </c>
      <c r="E3">
        <f aca="true" t="shared" si="0" ref="E3:E11">C3*B3/100</f>
        <v>140.5</v>
      </c>
      <c r="F3" s="11">
        <f aca="true" t="shared" si="1" ref="F3:F11">SUM(E3*D3)</f>
        <v>484.3575</v>
      </c>
    </row>
    <row r="4" spans="1:6" ht="12.75">
      <c r="A4" s="4" t="s">
        <v>5</v>
      </c>
      <c r="B4">
        <v>0.05</v>
      </c>
      <c r="C4">
        <v>1405</v>
      </c>
      <c r="D4" s="1">
        <f>'Summen Angebot'!F5/1405</f>
        <v>0.36816725978647685</v>
      </c>
      <c r="E4">
        <f t="shared" si="0"/>
        <v>0.7025</v>
      </c>
      <c r="F4" s="11">
        <f t="shared" si="1"/>
        <v>0.2586375</v>
      </c>
    </row>
    <row r="5" spans="1:6" ht="12.75">
      <c r="A5" s="4" t="s">
        <v>6</v>
      </c>
      <c r="B5">
        <v>5</v>
      </c>
      <c r="C5">
        <v>1405</v>
      </c>
      <c r="D5" s="1">
        <f>'Summen Angebot'!F6/1405</f>
        <v>1.4894039145907474</v>
      </c>
      <c r="E5">
        <f t="shared" si="0"/>
        <v>70.25</v>
      </c>
      <c r="F5" s="11">
        <f t="shared" si="1"/>
        <v>104.63062500000001</v>
      </c>
    </row>
    <row r="6" spans="1:6" ht="12.75">
      <c r="A6" s="4" t="s">
        <v>7</v>
      </c>
      <c r="B6">
        <v>2</v>
      </c>
      <c r="C6">
        <v>1405</v>
      </c>
      <c r="D6" s="1">
        <f>'Summen Angebot'!F7/1405</f>
        <v>0.30122775800711743</v>
      </c>
      <c r="E6">
        <f t="shared" si="0"/>
        <v>28.1</v>
      </c>
      <c r="F6" s="11">
        <f t="shared" si="1"/>
        <v>8.464500000000001</v>
      </c>
    </row>
    <row r="7" spans="1:6" ht="12.75">
      <c r="A7" s="4" t="s">
        <v>8</v>
      </c>
      <c r="B7">
        <v>1</v>
      </c>
      <c r="C7">
        <v>1405</v>
      </c>
      <c r="D7" s="1">
        <f>'Summen Angebot'!F8/1405</f>
        <v>8.30049822064057</v>
      </c>
      <c r="E7">
        <f t="shared" si="0"/>
        <v>14.05</v>
      </c>
      <c r="F7" s="11">
        <f t="shared" si="1"/>
        <v>116.62200000000001</v>
      </c>
    </row>
    <row r="8" spans="1:6" ht="12.75">
      <c r="A8" s="4" t="s">
        <v>9</v>
      </c>
      <c r="B8">
        <v>6</v>
      </c>
      <c r="C8">
        <v>1405</v>
      </c>
      <c r="D8" s="1">
        <f>'Summen Angebot'!F9/1405</f>
        <v>3.1796263345195728</v>
      </c>
      <c r="E8">
        <f t="shared" si="0"/>
        <v>84.3</v>
      </c>
      <c r="F8" s="11">
        <f t="shared" si="1"/>
        <v>268.04249999999996</v>
      </c>
    </row>
    <row r="9" spans="1:6" ht="12.75">
      <c r="A9" s="4" t="s">
        <v>10</v>
      </c>
      <c r="B9">
        <v>5</v>
      </c>
      <c r="C9">
        <v>1405</v>
      </c>
      <c r="D9" s="1">
        <f>'Summen Angebot'!F10/1405</f>
        <v>2.1755338078291815</v>
      </c>
      <c r="E9">
        <f t="shared" si="0"/>
        <v>70.25</v>
      </c>
      <c r="F9" s="11">
        <f t="shared" si="1"/>
        <v>152.83125</v>
      </c>
    </row>
    <row r="10" spans="1:6" ht="12.75">
      <c r="A10" s="4" t="s">
        <v>11</v>
      </c>
      <c r="B10">
        <v>5</v>
      </c>
      <c r="C10">
        <v>1405</v>
      </c>
      <c r="D10" s="1">
        <f>'Summen Angebot'!F11/1405</f>
        <v>8.702135231316726</v>
      </c>
      <c r="E10">
        <f t="shared" si="0"/>
        <v>70.25</v>
      </c>
      <c r="F10" s="11">
        <f t="shared" si="1"/>
        <v>611.325</v>
      </c>
    </row>
    <row r="11" spans="1:6" ht="12.75">
      <c r="A11" s="4" t="s">
        <v>12</v>
      </c>
      <c r="B11">
        <v>0.05</v>
      </c>
      <c r="C11">
        <v>1405</v>
      </c>
      <c r="D11" s="1">
        <f>'Summen Angebot'!F12/1405</f>
        <v>5.310533807829182</v>
      </c>
      <c r="E11">
        <f t="shared" si="0"/>
        <v>0.7025</v>
      </c>
      <c r="F11" s="11">
        <f t="shared" si="1"/>
        <v>3.7306500000000002</v>
      </c>
    </row>
    <row r="12" spans="1:6" ht="12.75">
      <c r="A12" s="3" t="s">
        <v>19</v>
      </c>
      <c r="F12" s="12">
        <f>SUM(F2:F11)</f>
        <v>1813.7464125000001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Fitness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Müller</dc:creator>
  <cp:keywords/>
  <dc:description/>
  <cp:lastModifiedBy>Tom Müller</cp:lastModifiedBy>
  <cp:lastPrinted>2003-01-02T12:26:45Z</cp:lastPrinted>
  <dcterms:created xsi:type="dcterms:W3CDTF">2003-01-02T10:59:22Z</dcterms:created>
  <dcterms:modified xsi:type="dcterms:W3CDTF">2003-01-02T13:00:02Z</dcterms:modified>
  <cp:category/>
  <cp:version/>
  <cp:contentType/>
  <cp:contentStatus/>
</cp:coreProperties>
</file>